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ls\Documents\"/>
    </mc:Choice>
  </mc:AlternateContent>
  <bookViews>
    <workbookView xWindow="0" yWindow="0" windowWidth="11940" windowHeight="4950"/>
  </bookViews>
  <sheets>
    <sheet name="Table S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1" l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P34" i="1"/>
  <c r="Q34" i="1" s="1"/>
  <c r="P33" i="1"/>
  <c r="Q33" i="1" s="1"/>
  <c r="P32" i="1"/>
  <c r="Q32" i="1" s="1"/>
  <c r="P30" i="1"/>
  <c r="Q30" i="1" s="1"/>
  <c r="P29" i="1"/>
  <c r="Q29" i="1" s="1"/>
  <c r="P28" i="1"/>
  <c r="Q28" i="1" s="1"/>
  <c r="P27" i="1"/>
  <c r="Q27" i="1" s="1"/>
  <c r="P26" i="1"/>
  <c r="Q26" i="1" s="1"/>
  <c r="P25" i="1"/>
  <c r="Q25" i="1" s="1"/>
  <c r="P24" i="1"/>
  <c r="Q24" i="1" s="1"/>
  <c r="P23" i="1"/>
  <c r="Q23" i="1" s="1"/>
  <c r="P22" i="1"/>
  <c r="Q22" i="1" s="1"/>
  <c r="P21" i="1"/>
  <c r="Q21" i="1" s="1"/>
  <c r="P20" i="1"/>
  <c r="Q20" i="1" s="1"/>
  <c r="P19" i="1"/>
  <c r="Q19" i="1" s="1"/>
  <c r="P18" i="1"/>
  <c r="Q18" i="1" s="1"/>
  <c r="P17" i="1"/>
  <c r="Q17" i="1" s="1"/>
  <c r="P16" i="1"/>
  <c r="Q16" i="1" s="1"/>
  <c r="P15" i="1"/>
  <c r="Q15" i="1" s="1"/>
  <c r="P14" i="1"/>
  <c r="Q14" i="1" s="1"/>
  <c r="P13" i="1"/>
  <c r="Q13" i="1" s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</calcChain>
</file>

<file path=xl/sharedStrings.xml><?xml version="1.0" encoding="utf-8"?>
<sst xmlns="http://schemas.openxmlformats.org/spreadsheetml/2006/main" count="268" uniqueCount="85">
  <si>
    <t>Sample</t>
  </si>
  <si>
    <t>Details/Location</t>
  </si>
  <si>
    <t>Depth (m)</t>
  </si>
  <si>
    <t>Lattidude</t>
  </si>
  <si>
    <t>Longitude</t>
  </si>
  <si>
    <t>OC (%)</t>
  </si>
  <si>
    <r>
      <rPr>
        <sz val="14"/>
        <color rgb="FF000000"/>
        <rFont val="Symbol"/>
        <family val="1"/>
        <charset val="2"/>
      </rPr>
      <t>d</t>
    </r>
    <r>
      <rPr>
        <vertAlign val="superscript"/>
        <sz val="14"/>
        <color rgb="FF000000"/>
        <rFont val="Century Schoolbook"/>
        <family val="1"/>
      </rPr>
      <t>13</t>
    </r>
    <r>
      <rPr>
        <sz val="14"/>
        <color rgb="FF000000"/>
        <rFont val="Century Schoolbook"/>
        <family val="1"/>
      </rPr>
      <t>C ‰</t>
    </r>
  </si>
  <si>
    <t>1f</t>
  </si>
  <si>
    <t>1a</t>
  </si>
  <si>
    <t>2a</t>
  </si>
  <si>
    <t>1b</t>
  </si>
  <si>
    <t>2b</t>
  </si>
  <si>
    <t>1b’</t>
  </si>
  <si>
    <t>2b’</t>
  </si>
  <si>
    <t xml:space="preserve">Total NM-soil </t>
  </si>
  <si>
    <r>
      <rPr>
        <i/>
        <sz val="14"/>
        <color theme="1"/>
        <rFont val="Century Schoolbook"/>
        <family val="1"/>
      </rPr>
      <t>R'</t>
    </r>
    <r>
      <rPr>
        <vertAlign val="subscript"/>
        <sz val="14"/>
        <color theme="1"/>
        <rFont val="Century Schoolbook"/>
        <family val="1"/>
      </rPr>
      <t>soil</t>
    </r>
  </si>
  <si>
    <t>Lena River Region</t>
  </si>
  <si>
    <t>CB</t>
  </si>
  <si>
    <t>Cape Bykovsky</t>
  </si>
  <si>
    <t>71°47' N</t>
  </si>
  <si>
    <t>129°25'E</t>
  </si>
  <si>
    <t>BDL</t>
  </si>
  <si>
    <t>KUR 9</t>
  </si>
  <si>
    <r>
      <t>Kurungnakh Island</t>
    </r>
    <r>
      <rPr>
        <vertAlign val="superscript"/>
        <sz val="14"/>
        <color rgb="FF000000"/>
        <rFont val="Century Schoolbook"/>
        <family val="1"/>
      </rPr>
      <t>a</t>
    </r>
  </si>
  <si>
    <t>72°20' N</t>
  </si>
  <si>
    <t>126°17'E</t>
  </si>
  <si>
    <t>N/A</t>
  </si>
  <si>
    <t>KUR 10</t>
  </si>
  <si>
    <t>Kurungnakh Island</t>
  </si>
  <si>
    <t>KUR 12</t>
  </si>
  <si>
    <t>KUR 14</t>
  </si>
  <si>
    <t>KUR 15</t>
  </si>
  <si>
    <t>KUR 17</t>
  </si>
  <si>
    <t>KUR 18</t>
  </si>
  <si>
    <t>KUR 19</t>
  </si>
  <si>
    <t>KUR 20</t>
  </si>
  <si>
    <t>KUR 21</t>
  </si>
  <si>
    <t>KUR 22</t>
  </si>
  <si>
    <t>KUR 23</t>
  </si>
  <si>
    <t>KUR 24</t>
  </si>
  <si>
    <t>KUR 25</t>
  </si>
  <si>
    <t>KUR 26</t>
  </si>
  <si>
    <t>KUR 35</t>
  </si>
  <si>
    <t>KUR 27</t>
  </si>
  <si>
    <t>KUR 28</t>
  </si>
  <si>
    <t>KUR 29</t>
  </si>
  <si>
    <t>KUR 30</t>
  </si>
  <si>
    <t>KUR 31</t>
  </si>
  <si>
    <t>KUR 36</t>
  </si>
  <si>
    <t>KUR 33</t>
  </si>
  <si>
    <t>Indigirka Region</t>
  </si>
  <si>
    <r>
      <t>KYEX3</t>
    </r>
    <r>
      <rPr>
        <vertAlign val="superscript"/>
        <sz val="14"/>
        <color rgb="FF000000"/>
        <rFont val="Century Schoolbook"/>
        <family val="1"/>
      </rPr>
      <t>b</t>
    </r>
  </si>
  <si>
    <t>Indigirka</t>
  </si>
  <si>
    <t>Shallow</t>
  </si>
  <si>
    <t>70.83 N</t>
  </si>
  <si>
    <t>147.49 E</t>
  </si>
  <si>
    <t>Middle</t>
  </si>
  <si>
    <t xml:space="preserve">Deep </t>
  </si>
  <si>
    <t>Kolyma River Region</t>
  </si>
  <si>
    <t>CR IC 5.4</t>
  </si>
  <si>
    <r>
      <t>Chukochya River</t>
    </r>
    <r>
      <rPr>
        <vertAlign val="superscript"/>
        <sz val="14"/>
        <color rgb="FF000000"/>
        <rFont val="Century Schoolbook"/>
        <family val="1"/>
      </rPr>
      <t>c</t>
    </r>
  </si>
  <si>
    <t xml:space="preserve">5.35-5.45 </t>
  </si>
  <si>
    <t>69°29'27'' N</t>
  </si>
  <si>
    <t>156°59'42''E</t>
  </si>
  <si>
    <t>CR IC 7.6</t>
  </si>
  <si>
    <t xml:space="preserve">7.5-7.6 </t>
  </si>
  <si>
    <t>CR IC 9.3</t>
  </si>
  <si>
    <t xml:space="preserve">9.2-9.4 </t>
  </si>
  <si>
    <t>OR IC 5.8</t>
  </si>
  <si>
    <r>
      <t>Omolon River</t>
    </r>
    <r>
      <rPr>
        <vertAlign val="superscript"/>
        <sz val="14"/>
        <color rgb="FF000000"/>
        <rFont val="Century Schoolbook"/>
        <family val="1"/>
      </rPr>
      <t>d</t>
    </r>
  </si>
  <si>
    <t xml:space="preserve">5.70-5.80 </t>
  </si>
  <si>
    <t>68°43' N</t>
  </si>
  <si>
    <t>158°54'E</t>
  </si>
  <si>
    <t>OR IC 25.5</t>
  </si>
  <si>
    <t xml:space="preserve">25.45-25.50 </t>
  </si>
  <si>
    <r>
      <t>CHYED-2</t>
    </r>
    <r>
      <rPr>
        <vertAlign val="superscript"/>
        <sz val="14"/>
        <color rgb="FF000000"/>
        <rFont val="Century Schoolbook"/>
        <family val="1"/>
      </rPr>
      <t>b</t>
    </r>
  </si>
  <si>
    <t>Cherskii</t>
  </si>
  <si>
    <t>69.46 N</t>
  </si>
  <si>
    <t>161.79 E</t>
  </si>
  <si>
    <r>
      <rPr>
        <vertAlign val="superscript"/>
        <sz val="14"/>
        <color theme="1"/>
        <rFont val="Century Schoolbook"/>
        <family val="1"/>
      </rPr>
      <t>a</t>
    </r>
    <r>
      <rPr>
        <sz val="14"/>
        <color theme="1"/>
        <rFont val="Century Schoolbook"/>
        <family val="1"/>
      </rPr>
      <t xml:space="preserve"> Further details of Kurungnakh Island core can be found in Bischoff et al. (2013). Global Biogeochemical Cycles 27, 305-317.</t>
    </r>
  </si>
  <si>
    <r>
      <rPr>
        <vertAlign val="superscript"/>
        <sz val="14"/>
        <color theme="1"/>
        <rFont val="Century Schoolbook"/>
        <family val="1"/>
      </rPr>
      <t>b</t>
    </r>
    <r>
      <rPr>
        <sz val="14"/>
        <color theme="1"/>
        <rFont val="Century Schoolbook"/>
        <family val="1"/>
      </rPr>
      <t xml:space="preserve"> Further details of KYEX3 and CHYED 2 samples can be found in Tesi et al. (2014). Geochimica et Cosmochimica Acta 133, 235–256.</t>
    </r>
  </si>
  <si>
    <r>
      <rPr>
        <vertAlign val="superscript"/>
        <sz val="14"/>
        <color rgb="FF000000"/>
        <rFont val="Century Schoolbook"/>
        <family val="1"/>
      </rPr>
      <t>c</t>
    </r>
    <r>
      <rPr>
        <sz val="14"/>
        <color rgb="FF000000"/>
        <rFont val="Century Schoolbook"/>
        <family val="1"/>
      </rPr>
      <t xml:space="preserve"> Chukochya River flows into Kolyma Gulf</t>
    </r>
  </si>
  <si>
    <r>
      <rPr>
        <vertAlign val="superscript"/>
        <sz val="14"/>
        <color theme="1"/>
        <rFont val="Century Schoolbook"/>
        <family val="1"/>
      </rPr>
      <t>d</t>
    </r>
    <r>
      <rPr>
        <sz val="14"/>
        <color theme="1"/>
        <rFont val="Century Schoolbook"/>
        <family val="1"/>
      </rPr>
      <t xml:space="preserve"> Omolon River - tributary of Kolyma River</t>
    </r>
  </si>
  <si>
    <r>
      <rPr>
        <b/>
        <sz val="14"/>
        <color theme="1"/>
        <rFont val="Century Schoolbook"/>
      </rPr>
      <t>Table S3</t>
    </r>
    <r>
      <rPr>
        <sz val="14"/>
        <color theme="1"/>
        <rFont val="Century Schoolbook"/>
        <family val="1"/>
      </rPr>
      <t xml:space="preserve">. Ice complex deposit sample details including location, bulk parameters, </t>
    </r>
    <r>
      <rPr>
        <i/>
        <sz val="14"/>
        <color theme="1"/>
        <rFont val="Century Schoolbook"/>
      </rPr>
      <t>R</t>
    </r>
    <r>
      <rPr>
        <vertAlign val="superscript"/>
        <sz val="14"/>
        <color theme="1"/>
        <rFont val="Century Schoolbook"/>
      </rPr>
      <t>'</t>
    </r>
    <r>
      <rPr>
        <vertAlign val="subscript"/>
        <sz val="14"/>
        <color theme="1"/>
        <rFont val="Century Schoolbook"/>
      </rPr>
      <t>soil</t>
    </r>
    <r>
      <rPr>
        <sz val="14"/>
        <color theme="1"/>
        <rFont val="Century Schoolbook"/>
        <family val="1"/>
      </rPr>
      <t xml:space="preserve"> and selected individual BHP concentrations</t>
    </r>
    <r>
      <rPr>
        <sz val="14"/>
        <color theme="1"/>
        <rFont val="Century Schoolbook"/>
        <family val="1"/>
      </rPr>
      <t>.</t>
    </r>
  </si>
  <si>
    <r>
      <t>BHP concentrations (ug g</t>
    </r>
    <r>
      <rPr>
        <vertAlign val="superscript"/>
        <sz val="14"/>
        <color rgb="FF000000"/>
        <rFont val="Century Schoolbook"/>
      </rPr>
      <t>-1</t>
    </r>
    <r>
      <rPr>
        <vertAlign val="subscript"/>
        <sz val="14"/>
        <color rgb="FF000000"/>
        <rFont val="Century Schoolbook"/>
      </rPr>
      <t>OC</t>
    </r>
    <r>
      <rPr>
        <sz val="14"/>
        <color rgb="FF000000"/>
        <rFont val="Century Schoolbook"/>
        <family val="1"/>
      </rPr>
      <t xml:space="preserve">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</si>
</sst>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>
    <font>
      <sz val="11"/>
      <color theme="1"/>
      <name val="Calibri"/>
      <family val="2"/>
      <scheme val="minor"/>
    </font>
    <font>
      <sz val="14"/>
      <color theme="1"/>
      <name val="Century Schoolbook"/>
      <family val="1"/>
    </font>
    <font>
      <sz val="14"/>
      <color rgb="FF000000"/>
      <name val="Century Schoolbook"/>
      <family val="1"/>
    </font>
    <font>
      <sz val="14"/>
      <color rgb="FF000000"/>
      <name val="Symbol"/>
      <family val="1"/>
      <charset val="2"/>
    </font>
    <font>
      <vertAlign val="superscript"/>
      <sz val="14"/>
      <color rgb="FF000000"/>
      <name val="Century Schoolbook"/>
      <family val="1"/>
    </font>
    <font>
      <b/>
      <sz val="14"/>
      <color rgb="FF000000"/>
      <name val="Century Schoolbook"/>
      <family val="1"/>
    </font>
    <font>
      <i/>
      <sz val="14"/>
      <color theme="1"/>
      <name val="Century Schoolbook"/>
      <family val="1"/>
    </font>
    <font>
      <vertAlign val="subscript"/>
      <sz val="14"/>
      <color theme="1"/>
      <name val="Century Schoolbook"/>
      <family val="1"/>
    </font>
    <font>
      <sz val="14"/>
      <color rgb="FFFF0000"/>
      <name val="Century Schoolbook"/>
      <family val="1"/>
    </font>
    <font>
      <i/>
      <sz val="14"/>
      <color rgb="FFFF0000"/>
      <name val="Century Schoolbook"/>
      <family val="1"/>
    </font>
    <font>
      <b/>
      <u/>
      <sz val="14"/>
      <color rgb="FFFF0000"/>
      <name val="Century Schoolbook"/>
      <family val="1"/>
    </font>
    <font>
      <b/>
      <i/>
      <sz val="14"/>
      <color rgb="FF000000"/>
      <name val="Century Schoolbook"/>
      <family val="1"/>
    </font>
    <font>
      <sz val="10"/>
      <name val="Arial"/>
      <family val="2"/>
    </font>
    <font>
      <vertAlign val="superscript"/>
      <sz val="14"/>
      <color theme="1"/>
      <name val="Century Schoolbook"/>
      <family val="1"/>
    </font>
    <font>
      <sz val="14"/>
      <name val="Century Schoolbook"/>
      <family val="1"/>
    </font>
    <font>
      <b/>
      <sz val="14"/>
      <color theme="1"/>
      <name val="Century Schoolbook"/>
    </font>
    <font>
      <sz val="14"/>
      <color theme="1"/>
      <name val="Century Schoolbook"/>
    </font>
    <font>
      <i/>
      <sz val="14"/>
      <color theme="1"/>
      <name val="Century Schoolbook"/>
    </font>
    <font>
      <vertAlign val="superscript"/>
      <sz val="14"/>
      <color theme="1"/>
      <name val="Century Schoolbook"/>
    </font>
    <font>
      <vertAlign val="subscript"/>
      <sz val="14"/>
      <color theme="1"/>
      <name val="Century Schoolbook"/>
    </font>
    <font>
      <vertAlign val="superscript"/>
      <sz val="14"/>
      <color rgb="FF000000"/>
      <name val="Century Schoolbook"/>
    </font>
    <font>
      <vertAlign val="subscript"/>
      <sz val="14"/>
      <color rgb="FF000000"/>
      <name val="Century Schoolbook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8" fillId="0" borderId="0" xfId="0" applyFont="1" applyBorder="1"/>
    <xf numFmtId="0" fontId="1" fillId="0" borderId="5" xfId="0" applyFont="1" applyBorder="1"/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0" fillId="0" borderId="0" xfId="0" applyFont="1" applyBorder="1"/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1" fillId="0" borderId="0" xfId="0" applyFont="1" applyFill="1" applyBorder="1"/>
    <xf numFmtId="1" fontId="2" fillId="0" borderId="0" xfId="0" applyNumberFormat="1" applyFont="1" applyFill="1" applyBorder="1" applyAlignment="1">
      <alignment horizontal="center" vertical="center" wrapText="1"/>
    </xf>
    <xf numFmtId="2" fontId="1" fillId="0" borderId="0" xfId="1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1" fillId="0" borderId="1" xfId="1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0" fontId="1" fillId="0" borderId="1" xfId="0" applyFont="1" applyFill="1" applyBorder="1"/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0" fontId="8" fillId="0" borderId="0" xfId="0" applyFont="1"/>
    <xf numFmtId="0" fontId="14" fillId="0" borderId="0" xfId="0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2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50"/>
  <sheetViews>
    <sheetView tabSelected="1" zoomScale="50" zoomScaleNormal="50" workbookViewId="0">
      <selection activeCell="I3" sqref="I3:O3"/>
    </sheetView>
  </sheetViews>
  <sheetFormatPr defaultRowHeight="18.75"/>
  <cols>
    <col min="1" max="1" width="9.140625" style="1"/>
    <col min="2" max="2" width="32.5703125" style="1" customWidth="1"/>
    <col min="3" max="3" width="27.5703125" style="1" customWidth="1"/>
    <col min="4" max="4" width="19.140625" style="1" customWidth="1"/>
    <col min="5" max="5" width="18.140625" style="2" customWidth="1"/>
    <col min="6" max="6" width="19.42578125" style="2" customWidth="1"/>
    <col min="7" max="7" width="10.42578125" style="1" customWidth="1"/>
    <col min="8" max="8" width="16.140625" style="1" customWidth="1"/>
    <col min="9" max="9" width="11.85546875" style="1" bestFit="1" customWidth="1"/>
    <col min="10" max="15" width="9.42578125" style="1" bestFit="1" customWidth="1"/>
    <col min="16" max="16" width="16.140625" style="2" customWidth="1"/>
    <col min="17" max="17" width="9.42578125" style="2" bestFit="1" customWidth="1"/>
    <col min="18" max="21" width="9.140625" style="1"/>
    <col min="22" max="109" width="9.140625" style="3"/>
    <col min="110" max="16384" width="9.140625" style="1"/>
  </cols>
  <sheetData>
    <row r="1" spans="1:109" ht="22.5">
      <c r="B1" s="43" t="s">
        <v>83</v>
      </c>
    </row>
    <row r="2" spans="1:109" s="5" customFormat="1" ht="19.5" thickBot="1">
      <c r="A2" s="3"/>
      <c r="B2" s="3"/>
      <c r="C2" s="3"/>
      <c r="D2" s="3"/>
      <c r="E2" s="4"/>
      <c r="F2" s="4"/>
      <c r="G2" s="3"/>
      <c r="H2" s="3"/>
      <c r="I2" s="3"/>
      <c r="J2" s="3"/>
      <c r="K2" s="3"/>
      <c r="L2" s="3"/>
      <c r="M2" s="3"/>
      <c r="N2" s="3"/>
      <c r="O2" s="3"/>
      <c r="P2" s="4"/>
      <c r="Q2" s="4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</row>
    <row r="3" spans="1:109" s="3" customFormat="1" ht="45" customHeight="1"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53" t="s">
        <v>84</v>
      </c>
      <c r="J3" s="54"/>
      <c r="K3" s="54"/>
      <c r="L3" s="54"/>
      <c r="M3" s="54"/>
      <c r="N3" s="54"/>
      <c r="O3" s="54"/>
      <c r="P3" s="8" t="s">
        <v>14</v>
      </c>
      <c r="Q3" s="9" t="s">
        <v>15</v>
      </c>
      <c r="T3" s="10"/>
    </row>
    <row r="4" spans="1:109" s="3" customFormat="1" ht="45" customHeight="1">
      <c r="B4" s="44"/>
      <c r="C4" s="12"/>
      <c r="D4" s="12"/>
      <c r="E4" s="12"/>
      <c r="F4" s="12"/>
      <c r="G4" s="12"/>
      <c r="H4" s="12"/>
      <c r="I4" s="46" t="s">
        <v>7</v>
      </c>
      <c r="J4" s="46" t="s">
        <v>8</v>
      </c>
      <c r="K4" s="46" t="s">
        <v>9</v>
      </c>
      <c r="L4" s="46" t="s">
        <v>10</v>
      </c>
      <c r="M4" s="46" t="s">
        <v>11</v>
      </c>
      <c r="N4" s="46" t="s">
        <v>12</v>
      </c>
      <c r="O4" s="46" t="s">
        <v>13</v>
      </c>
      <c r="P4" s="45"/>
      <c r="Q4" s="15"/>
      <c r="T4" s="10"/>
    </row>
    <row r="5" spans="1:109" s="5" customFormat="1" ht="19.5" thickBot="1">
      <c r="A5" s="3"/>
      <c r="B5" s="11"/>
      <c r="C5" s="12"/>
      <c r="D5" s="12"/>
      <c r="E5" s="12"/>
      <c r="F5" s="12"/>
      <c r="G5" s="12"/>
      <c r="H5" s="12"/>
      <c r="I5" s="13"/>
      <c r="J5" s="13"/>
      <c r="K5" s="13"/>
      <c r="L5" s="14"/>
      <c r="M5" s="14"/>
      <c r="N5" s="14"/>
      <c r="O5" s="14"/>
      <c r="P5" s="4"/>
      <c r="Q5" s="15"/>
      <c r="R5" s="16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</row>
    <row r="6" spans="1:109" ht="23.25" customHeight="1">
      <c r="B6" s="47" t="s">
        <v>16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9"/>
    </row>
    <row r="7" spans="1:109" s="27" customFormat="1">
      <c r="B7" s="17" t="s">
        <v>17</v>
      </c>
      <c r="C7" s="18" t="s">
        <v>18</v>
      </c>
      <c r="D7" s="19">
        <v>1.9</v>
      </c>
      <c r="E7" s="18" t="s">
        <v>19</v>
      </c>
      <c r="F7" s="18" t="s">
        <v>20</v>
      </c>
      <c r="G7" s="20">
        <v>3.81</v>
      </c>
      <c r="H7" s="21">
        <v>-25.99</v>
      </c>
      <c r="I7" s="18">
        <v>94</v>
      </c>
      <c r="J7" s="18">
        <v>120</v>
      </c>
      <c r="K7" s="22" t="s">
        <v>21</v>
      </c>
      <c r="L7" s="18">
        <v>66</v>
      </c>
      <c r="M7" s="23" t="s">
        <v>21</v>
      </c>
      <c r="N7" s="18">
        <v>17</v>
      </c>
      <c r="O7" s="23" t="s">
        <v>21</v>
      </c>
      <c r="P7" s="24">
        <f>J7+L7+N7</f>
        <v>203</v>
      </c>
      <c r="Q7" s="25">
        <f t="shared" ref="Q7:Q30" si="0">P7/(P7+I7)</f>
        <v>0.6835016835016835</v>
      </c>
      <c r="R7" s="26"/>
      <c r="S7" s="26"/>
      <c r="T7" s="26"/>
      <c r="U7" s="26"/>
    </row>
    <row r="8" spans="1:109" s="27" customFormat="1" ht="25.5" customHeight="1">
      <c r="B8" s="17" t="s">
        <v>22</v>
      </c>
      <c r="C8" s="18" t="s">
        <v>23</v>
      </c>
      <c r="D8" s="19">
        <v>0.34</v>
      </c>
      <c r="E8" s="18" t="s">
        <v>24</v>
      </c>
      <c r="F8" s="18" t="s">
        <v>25</v>
      </c>
      <c r="G8" s="41">
        <v>3.1</v>
      </c>
      <c r="H8" s="18" t="s">
        <v>26</v>
      </c>
      <c r="I8" s="28">
        <v>511.45523629024677</v>
      </c>
      <c r="J8" s="28">
        <v>256.23435434335835</v>
      </c>
      <c r="K8" s="22" t="s">
        <v>21</v>
      </c>
      <c r="L8" s="28">
        <v>106.22200865964749</v>
      </c>
      <c r="M8" s="28">
        <v>24.173192862649593</v>
      </c>
      <c r="N8" s="28">
        <v>12.055343546314631</v>
      </c>
      <c r="O8" s="28">
        <v>9.7571034824926048</v>
      </c>
      <c r="P8" s="24">
        <f>J8+L8+N8</f>
        <v>374.51170654932048</v>
      </c>
      <c r="Q8" s="25">
        <f t="shared" si="0"/>
        <v>0.42271521480134705</v>
      </c>
      <c r="R8" s="26"/>
      <c r="S8" s="26"/>
      <c r="T8" s="26"/>
      <c r="U8" s="26"/>
    </row>
    <row r="9" spans="1:109" s="27" customFormat="1">
      <c r="B9" s="17" t="s">
        <v>27</v>
      </c>
      <c r="C9" s="18" t="s">
        <v>28</v>
      </c>
      <c r="D9" s="19">
        <v>0.44</v>
      </c>
      <c r="E9" s="18" t="s">
        <v>24</v>
      </c>
      <c r="F9" s="18" t="s">
        <v>25</v>
      </c>
      <c r="G9" s="41">
        <v>16.600000000000001</v>
      </c>
      <c r="H9" s="18" t="s">
        <v>26</v>
      </c>
      <c r="I9" s="28">
        <v>209.38875922805224</v>
      </c>
      <c r="J9" s="28">
        <v>98.023056110393355</v>
      </c>
      <c r="K9" s="22" t="s">
        <v>21</v>
      </c>
      <c r="L9" s="28">
        <v>69.974018506985175</v>
      </c>
      <c r="M9" s="28">
        <v>21.279717341498735</v>
      </c>
      <c r="N9" s="23" t="s">
        <v>21</v>
      </c>
      <c r="O9" s="23">
        <v>7.41492434250884</v>
      </c>
      <c r="P9" s="24">
        <f>J9+L9</f>
        <v>167.99707461737853</v>
      </c>
      <c r="Q9" s="25">
        <f t="shared" si="0"/>
        <v>0.44515999158088848</v>
      </c>
      <c r="R9" s="26"/>
      <c r="S9" s="26"/>
      <c r="T9" s="26"/>
      <c r="U9" s="26"/>
    </row>
    <row r="10" spans="1:109" s="27" customFormat="1">
      <c r="B10" s="17" t="s">
        <v>29</v>
      </c>
      <c r="C10" s="18" t="s">
        <v>28</v>
      </c>
      <c r="D10" s="19">
        <v>1.2250000000000001</v>
      </c>
      <c r="E10" s="18" t="s">
        <v>24</v>
      </c>
      <c r="F10" s="18" t="s">
        <v>25</v>
      </c>
      <c r="G10" s="41">
        <v>11.7</v>
      </c>
      <c r="H10" s="18" t="s">
        <v>26</v>
      </c>
      <c r="I10" s="28">
        <v>304.73802062626584</v>
      </c>
      <c r="J10" s="28">
        <v>132.07461075291732</v>
      </c>
      <c r="K10" s="22" t="s">
        <v>21</v>
      </c>
      <c r="L10" s="28">
        <v>84.217227538688775</v>
      </c>
      <c r="M10" s="23" t="s">
        <v>21</v>
      </c>
      <c r="N10" s="23" t="s">
        <v>21</v>
      </c>
      <c r="O10" s="28">
        <v>19.458629041273653</v>
      </c>
      <c r="P10" s="24">
        <f t="shared" ref="P10:P11" si="1">J10+L10</f>
        <v>216.2918382916061</v>
      </c>
      <c r="Q10" s="25">
        <f t="shared" si="0"/>
        <v>0.41512369126180809</v>
      </c>
      <c r="R10" s="26"/>
      <c r="S10" s="26"/>
      <c r="T10" s="26"/>
      <c r="U10" s="26"/>
    </row>
    <row r="11" spans="1:109" s="27" customFormat="1">
      <c r="B11" s="17" t="s">
        <v>30</v>
      </c>
      <c r="C11" s="18" t="s">
        <v>28</v>
      </c>
      <c r="D11" s="19">
        <v>2.25</v>
      </c>
      <c r="E11" s="18" t="s">
        <v>24</v>
      </c>
      <c r="F11" s="18" t="s">
        <v>25</v>
      </c>
      <c r="G11" s="41">
        <v>14.5</v>
      </c>
      <c r="H11" s="18" t="s">
        <v>26</v>
      </c>
      <c r="I11" s="28">
        <v>126.71002759767194</v>
      </c>
      <c r="J11" s="28">
        <v>85.049486268094398</v>
      </c>
      <c r="K11" s="22" t="s">
        <v>21</v>
      </c>
      <c r="L11" s="28">
        <v>22.019696808809151</v>
      </c>
      <c r="M11" s="23" t="s">
        <v>21</v>
      </c>
      <c r="N11" s="23" t="s">
        <v>21</v>
      </c>
      <c r="O11" s="23">
        <v>2.4860136323128388</v>
      </c>
      <c r="P11" s="24">
        <f t="shared" si="1"/>
        <v>107.06918307690356</v>
      </c>
      <c r="Q11" s="25">
        <f t="shared" si="0"/>
        <v>0.45799274780658583</v>
      </c>
      <c r="R11" s="26"/>
      <c r="S11" s="26"/>
      <c r="T11" s="26"/>
      <c r="U11" s="26"/>
    </row>
    <row r="12" spans="1:109" s="27" customFormat="1">
      <c r="B12" s="17" t="s">
        <v>31</v>
      </c>
      <c r="C12" s="18" t="s">
        <v>28</v>
      </c>
      <c r="D12" s="19">
        <v>3.2349999999999999</v>
      </c>
      <c r="E12" s="18" t="s">
        <v>24</v>
      </c>
      <c r="F12" s="18" t="s">
        <v>25</v>
      </c>
      <c r="G12" s="41">
        <v>1.4</v>
      </c>
      <c r="H12" s="18" t="s">
        <v>26</v>
      </c>
      <c r="I12" s="28">
        <v>361.99529569016232</v>
      </c>
      <c r="J12" s="28">
        <v>91.400113154719691</v>
      </c>
      <c r="K12" s="22" t="s">
        <v>21</v>
      </c>
      <c r="L12" s="28">
        <v>104.99287220470262</v>
      </c>
      <c r="M12" s="23" t="s">
        <v>21</v>
      </c>
      <c r="N12" s="28">
        <v>17.411033373416902</v>
      </c>
      <c r="O12" s="23" t="s">
        <v>21</v>
      </c>
      <c r="P12" s="24">
        <f t="shared" ref="P12:P30" si="2">J12+L12+N12</f>
        <v>213.80401873283921</v>
      </c>
      <c r="Q12" s="25">
        <f t="shared" si="0"/>
        <v>0.37131690395826278</v>
      </c>
      <c r="R12" s="26"/>
      <c r="S12" s="26"/>
      <c r="T12" s="26"/>
      <c r="U12" s="26"/>
    </row>
    <row r="13" spans="1:109" s="27" customFormat="1">
      <c r="B13" s="17" t="s">
        <v>32</v>
      </c>
      <c r="C13" s="18" t="s">
        <v>28</v>
      </c>
      <c r="D13" s="19">
        <v>3.5</v>
      </c>
      <c r="E13" s="18" t="s">
        <v>24</v>
      </c>
      <c r="F13" s="18" t="s">
        <v>25</v>
      </c>
      <c r="G13" s="41">
        <v>1.7</v>
      </c>
      <c r="H13" s="18" t="s">
        <v>26</v>
      </c>
      <c r="I13" s="28">
        <v>162.40953233905279</v>
      </c>
      <c r="J13" s="28">
        <v>38.065078195233056</v>
      </c>
      <c r="K13" s="22" t="s">
        <v>21</v>
      </c>
      <c r="L13" s="28">
        <v>64.307418070847305</v>
      </c>
      <c r="M13" s="23" t="s">
        <v>21</v>
      </c>
      <c r="N13" s="28">
        <v>11.899857947473528</v>
      </c>
      <c r="O13" s="23" t="s">
        <v>21</v>
      </c>
      <c r="P13" s="24">
        <f t="shared" si="2"/>
        <v>114.27235421355388</v>
      </c>
      <c r="Q13" s="25">
        <f t="shared" si="0"/>
        <v>0.41300988524171717</v>
      </c>
      <c r="R13" s="26"/>
      <c r="S13" s="26"/>
      <c r="T13" s="26"/>
      <c r="U13" s="26"/>
    </row>
    <row r="14" spans="1:109" s="27" customFormat="1">
      <c r="B14" s="17" t="s">
        <v>33</v>
      </c>
      <c r="C14" s="18" t="s">
        <v>28</v>
      </c>
      <c r="D14" s="19">
        <v>3.77</v>
      </c>
      <c r="E14" s="18" t="s">
        <v>24</v>
      </c>
      <c r="F14" s="18" t="s">
        <v>25</v>
      </c>
      <c r="G14" s="41">
        <v>1.9</v>
      </c>
      <c r="H14" s="18" t="s">
        <v>26</v>
      </c>
      <c r="I14" s="28">
        <v>109.23863565959364</v>
      </c>
      <c r="J14" s="28">
        <v>88.898165456068952</v>
      </c>
      <c r="K14" s="22" t="s">
        <v>21</v>
      </c>
      <c r="L14" s="28">
        <v>51.709675437194093</v>
      </c>
      <c r="M14" s="23">
        <v>2.6079463583259845</v>
      </c>
      <c r="N14" s="28">
        <v>12.954876282221051</v>
      </c>
      <c r="O14" s="23">
        <v>4.3070974425215098</v>
      </c>
      <c r="P14" s="24">
        <f t="shared" si="2"/>
        <v>153.5627171754841</v>
      </c>
      <c r="Q14" s="25">
        <f t="shared" si="0"/>
        <v>0.58433001017256225</v>
      </c>
      <c r="R14" s="26"/>
      <c r="S14" s="26"/>
      <c r="T14" s="26"/>
      <c r="U14" s="26"/>
    </row>
    <row r="15" spans="1:109" s="27" customFormat="1">
      <c r="B15" s="17" t="s">
        <v>34</v>
      </c>
      <c r="C15" s="18" t="s">
        <v>28</v>
      </c>
      <c r="D15" s="19">
        <v>4.04</v>
      </c>
      <c r="E15" s="18" t="s">
        <v>24</v>
      </c>
      <c r="F15" s="18" t="s">
        <v>25</v>
      </c>
      <c r="G15" s="42">
        <v>2</v>
      </c>
      <c r="H15" s="18" t="s">
        <v>26</v>
      </c>
      <c r="I15" s="28">
        <v>323.43984011712843</v>
      </c>
      <c r="J15" s="28">
        <v>178.95217458564977</v>
      </c>
      <c r="K15" s="22" t="s">
        <v>21</v>
      </c>
      <c r="L15" s="28">
        <v>85.845067567950622</v>
      </c>
      <c r="M15" s="28">
        <v>9.7755593796802973</v>
      </c>
      <c r="N15" s="28">
        <v>30.781205805296153</v>
      </c>
      <c r="O15" s="28">
        <v>11.508702121110705</v>
      </c>
      <c r="P15" s="24">
        <f t="shared" si="2"/>
        <v>295.57844795889656</v>
      </c>
      <c r="Q15" s="25">
        <f t="shared" si="0"/>
        <v>0.47749550159105308</v>
      </c>
      <c r="R15" s="26"/>
      <c r="S15" s="26"/>
      <c r="T15" s="26"/>
      <c r="U15" s="26"/>
    </row>
    <row r="16" spans="1:109" s="27" customFormat="1">
      <c r="B16" s="17" t="s">
        <v>35</v>
      </c>
      <c r="C16" s="18" t="s">
        <v>28</v>
      </c>
      <c r="D16" s="19">
        <v>4.7750000000000004</v>
      </c>
      <c r="E16" s="18" t="s">
        <v>24</v>
      </c>
      <c r="F16" s="18" t="s">
        <v>25</v>
      </c>
      <c r="G16" s="41">
        <v>2.4</v>
      </c>
      <c r="H16" s="18" t="s">
        <v>26</v>
      </c>
      <c r="I16" s="28">
        <v>189.89884874828169</v>
      </c>
      <c r="J16" s="28">
        <v>100.58841416195337</v>
      </c>
      <c r="K16" s="22" t="s">
        <v>21</v>
      </c>
      <c r="L16" s="28">
        <v>65.464962427128583</v>
      </c>
      <c r="M16" s="23" t="s">
        <v>21</v>
      </c>
      <c r="N16" s="28">
        <v>19.135778173103361</v>
      </c>
      <c r="O16" s="23" t="s">
        <v>21</v>
      </c>
      <c r="P16" s="24">
        <f t="shared" si="2"/>
        <v>185.1891547621853</v>
      </c>
      <c r="Q16" s="25">
        <f t="shared" si="0"/>
        <v>0.49372188134248746</v>
      </c>
      <c r="R16" s="26"/>
      <c r="S16" s="26"/>
      <c r="T16" s="26"/>
      <c r="U16" s="26"/>
    </row>
    <row r="17" spans="2:21" s="27" customFormat="1">
      <c r="B17" s="17" t="s">
        <v>36</v>
      </c>
      <c r="C17" s="18" t="s">
        <v>28</v>
      </c>
      <c r="D17" s="19">
        <v>6.27</v>
      </c>
      <c r="E17" s="18" t="s">
        <v>24</v>
      </c>
      <c r="F17" s="18" t="s">
        <v>25</v>
      </c>
      <c r="G17" s="41">
        <v>1.5</v>
      </c>
      <c r="H17" s="18" t="s">
        <v>26</v>
      </c>
      <c r="I17" s="28">
        <v>323.01266404123481</v>
      </c>
      <c r="J17" s="28">
        <v>202.12974915398237</v>
      </c>
      <c r="K17" s="22" t="s">
        <v>21</v>
      </c>
      <c r="L17" s="28">
        <v>306.68159767310789</v>
      </c>
      <c r="M17" s="28">
        <v>27.693473379998146</v>
      </c>
      <c r="N17" s="28">
        <v>33.182383721312021</v>
      </c>
      <c r="O17" s="28">
        <v>10.716098704098568</v>
      </c>
      <c r="P17" s="24">
        <f t="shared" si="2"/>
        <v>541.99373054840225</v>
      </c>
      <c r="Q17" s="25">
        <f t="shared" si="0"/>
        <v>0.62657771542316354</v>
      </c>
      <c r="R17" s="26"/>
      <c r="S17" s="26"/>
      <c r="T17" s="26"/>
      <c r="U17" s="26"/>
    </row>
    <row r="18" spans="2:21" s="27" customFormat="1">
      <c r="B18" s="17" t="s">
        <v>37</v>
      </c>
      <c r="C18" s="18" t="s">
        <v>28</v>
      </c>
      <c r="D18" s="19">
        <v>7.8049999999999997</v>
      </c>
      <c r="E18" s="18" t="s">
        <v>24</v>
      </c>
      <c r="F18" s="18" t="s">
        <v>25</v>
      </c>
      <c r="G18" s="41">
        <v>1.9</v>
      </c>
      <c r="H18" s="18" t="s">
        <v>26</v>
      </c>
      <c r="I18" s="28">
        <v>231.72022752359734</v>
      </c>
      <c r="J18" s="28">
        <v>126.82227167190779</v>
      </c>
      <c r="K18" s="22" t="s">
        <v>21</v>
      </c>
      <c r="L18" s="28">
        <v>100.26833119062756</v>
      </c>
      <c r="M18" s="23">
        <v>8.6854200230296605</v>
      </c>
      <c r="N18" s="28">
        <v>21.238476506922726</v>
      </c>
      <c r="O18" s="23" t="s">
        <v>21</v>
      </c>
      <c r="P18" s="24">
        <f t="shared" si="2"/>
        <v>248.32907936945807</v>
      </c>
      <c r="Q18" s="25">
        <f t="shared" si="0"/>
        <v>0.51729911032822384</v>
      </c>
      <c r="R18" s="26"/>
      <c r="S18" s="26"/>
      <c r="T18" s="26"/>
      <c r="U18" s="26"/>
    </row>
    <row r="19" spans="2:21" s="27" customFormat="1">
      <c r="B19" s="17" t="s">
        <v>38</v>
      </c>
      <c r="C19" s="18" t="s">
        <v>28</v>
      </c>
      <c r="D19" s="19">
        <v>9.8049999999999997</v>
      </c>
      <c r="E19" s="18" t="s">
        <v>24</v>
      </c>
      <c r="F19" s="18" t="s">
        <v>25</v>
      </c>
      <c r="G19" s="41">
        <v>2.1</v>
      </c>
      <c r="H19" s="18" t="s">
        <v>26</v>
      </c>
      <c r="I19" s="28">
        <v>367.23913875996999</v>
      </c>
      <c r="J19" s="28">
        <v>249.3569382340664</v>
      </c>
      <c r="K19" s="22" t="s">
        <v>21</v>
      </c>
      <c r="L19" s="28">
        <v>241.13071241261622</v>
      </c>
      <c r="M19" s="28">
        <v>25.100548857449951</v>
      </c>
      <c r="N19" s="28">
        <v>49.923329439288437</v>
      </c>
      <c r="O19" s="23" t="s">
        <v>21</v>
      </c>
      <c r="P19" s="24">
        <f t="shared" si="2"/>
        <v>540.410980085971</v>
      </c>
      <c r="Q19" s="25">
        <f t="shared" si="0"/>
        <v>0.59539570244654705</v>
      </c>
      <c r="R19" s="26"/>
      <c r="S19" s="26"/>
      <c r="T19" s="26"/>
      <c r="U19" s="26"/>
    </row>
    <row r="20" spans="2:21" s="27" customFormat="1">
      <c r="B20" s="17" t="s">
        <v>39</v>
      </c>
      <c r="C20" s="18" t="s">
        <v>28</v>
      </c>
      <c r="D20" s="19">
        <v>11.84</v>
      </c>
      <c r="E20" s="18" t="s">
        <v>24</v>
      </c>
      <c r="F20" s="18" t="s">
        <v>25</v>
      </c>
      <c r="G20" s="41">
        <v>5.6</v>
      </c>
      <c r="H20" s="18" t="s">
        <v>26</v>
      </c>
      <c r="I20" s="28">
        <v>225.02489226733314</v>
      </c>
      <c r="J20" s="28">
        <v>178.98421554893488</v>
      </c>
      <c r="K20" s="22" t="s">
        <v>21</v>
      </c>
      <c r="L20" s="28">
        <v>153.06195927897608</v>
      </c>
      <c r="M20" s="28">
        <v>12.65605055887905</v>
      </c>
      <c r="N20" s="28">
        <v>32.396554883100684</v>
      </c>
      <c r="O20" s="23">
        <v>6.8042924564858165</v>
      </c>
      <c r="P20" s="24">
        <f t="shared" si="2"/>
        <v>364.44272971101162</v>
      </c>
      <c r="Q20" s="25">
        <f t="shared" si="0"/>
        <v>0.61825741757941732</v>
      </c>
      <c r="R20" s="26"/>
      <c r="S20" s="26"/>
      <c r="T20" s="26"/>
      <c r="U20" s="26"/>
    </row>
    <row r="21" spans="2:21" s="27" customFormat="1">
      <c r="B21" s="17" t="s">
        <v>40</v>
      </c>
      <c r="C21" s="18" t="s">
        <v>28</v>
      </c>
      <c r="D21" s="19">
        <v>14.404999999999999</v>
      </c>
      <c r="E21" s="18" t="s">
        <v>24</v>
      </c>
      <c r="F21" s="18" t="s">
        <v>25</v>
      </c>
      <c r="G21" s="41">
        <v>2.4</v>
      </c>
      <c r="H21" s="18" t="s">
        <v>26</v>
      </c>
      <c r="I21" s="28">
        <v>532.75989344251991</v>
      </c>
      <c r="J21" s="28">
        <v>213.4676858920671</v>
      </c>
      <c r="K21" s="22" t="s">
        <v>21</v>
      </c>
      <c r="L21" s="28">
        <v>124.5123695311231</v>
      </c>
      <c r="M21" s="28">
        <v>13.6285404045211</v>
      </c>
      <c r="N21" s="28">
        <v>42.442178920565539</v>
      </c>
      <c r="O21" s="23" t="s">
        <v>21</v>
      </c>
      <c r="P21" s="24">
        <f t="shared" si="2"/>
        <v>380.42223434375575</v>
      </c>
      <c r="Q21" s="25">
        <f t="shared" si="0"/>
        <v>0.41658966242141687</v>
      </c>
      <c r="R21" s="26"/>
      <c r="S21" s="26"/>
      <c r="T21" s="26"/>
      <c r="U21" s="26"/>
    </row>
    <row r="22" spans="2:21" s="27" customFormat="1">
      <c r="B22" s="17" t="s">
        <v>41</v>
      </c>
      <c r="C22" s="18" t="s">
        <v>28</v>
      </c>
      <c r="D22" s="19">
        <v>15.955</v>
      </c>
      <c r="E22" s="18" t="s">
        <v>24</v>
      </c>
      <c r="F22" s="18" t="s">
        <v>25</v>
      </c>
      <c r="G22" s="41">
        <v>2.2000000000000002</v>
      </c>
      <c r="H22" s="18" t="s">
        <v>26</v>
      </c>
      <c r="I22" s="28">
        <v>643.16560382821933</v>
      </c>
      <c r="J22" s="28">
        <v>303.48296946710201</v>
      </c>
      <c r="K22" s="22" t="s">
        <v>21</v>
      </c>
      <c r="L22" s="28">
        <v>118.98599745085825</v>
      </c>
      <c r="M22" s="23" t="s">
        <v>21</v>
      </c>
      <c r="N22" s="28">
        <v>42.083813462963107</v>
      </c>
      <c r="O22" s="23" t="s">
        <v>21</v>
      </c>
      <c r="P22" s="24">
        <f t="shared" si="2"/>
        <v>464.55278038092337</v>
      </c>
      <c r="Q22" s="25">
        <f t="shared" si="0"/>
        <v>0.41937805402822809</v>
      </c>
      <c r="R22" s="26"/>
      <c r="S22" s="26"/>
      <c r="T22" s="26"/>
      <c r="U22" s="26"/>
    </row>
    <row r="23" spans="2:21" s="27" customFormat="1">
      <c r="B23" s="17" t="s">
        <v>42</v>
      </c>
      <c r="C23" s="18" t="s">
        <v>28</v>
      </c>
      <c r="D23" s="19">
        <v>18.204999999999998</v>
      </c>
      <c r="E23" s="18" t="s">
        <v>24</v>
      </c>
      <c r="F23" s="18" t="s">
        <v>25</v>
      </c>
      <c r="G23" s="41">
        <v>4.4000000000000004</v>
      </c>
      <c r="H23" s="18" t="s">
        <v>26</v>
      </c>
      <c r="I23" s="28">
        <v>104.07755695775695</v>
      </c>
      <c r="J23" s="28">
        <v>40.694199946898848</v>
      </c>
      <c r="K23" s="22" t="s">
        <v>21</v>
      </c>
      <c r="L23" s="28">
        <v>18.589805083436143</v>
      </c>
      <c r="M23" s="23">
        <v>2.6989103895868403</v>
      </c>
      <c r="N23" s="23">
        <v>6.4705288193733255</v>
      </c>
      <c r="O23" s="23">
        <v>3.1067000818309762</v>
      </c>
      <c r="P23" s="24">
        <f t="shared" si="2"/>
        <v>65.754533849708324</v>
      </c>
      <c r="Q23" s="25">
        <f t="shared" si="0"/>
        <v>0.38717378757500381</v>
      </c>
      <c r="R23" s="26"/>
      <c r="S23" s="26"/>
      <c r="T23" s="26"/>
      <c r="U23" s="26"/>
    </row>
    <row r="24" spans="2:21" s="27" customFormat="1">
      <c r="B24" s="17" t="s">
        <v>43</v>
      </c>
      <c r="C24" s="18" t="s">
        <v>28</v>
      </c>
      <c r="D24" s="19">
        <v>19.274999999999999</v>
      </c>
      <c r="E24" s="18" t="s">
        <v>24</v>
      </c>
      <c r="F24" s="18" t="s">
        <v>25</v>
      </c>
      <c r="G24" s="41">
        <v>3.3</v>
      </c>
      <c r="H24" s="18" t="s">
        <v>26</v>
      </c>
      <c r="I24" s="28">
        <v>145.31852206271518</v>
      </c>
      <c r="J24" s="28">
        <v>147.45122748210775</v>
      </c>
      <c r="K24" s="22" t="s">
        <v>21</v>
      </c>
      <c r="L24" s="28">
        <v>102.54614397499657</v>
      </c>
      <c r="M24" s="23">
        <v>8.7104069369352715</v>
      </c>
      <c r="N24" s="28">
        <v>13.445753866374096</v>
      </c>
      <c r="O24" s="23" t="s">
        <v>21</v>
      </c>
      <c r="P24" s="24">
        <f t="shared" si="2"/>
        <v>263.4431253234784</v>
      </c>
      <c r="Q24" s="25">
        <f t="shared" si="0"/>
        <v>0.64449081025104149</v>
      </c>
      <c r="R24" s="26"/>
      <c r="S24" s="26"/>
      <c r="T24" s="26"/>
      <c r="U24" s="26"/>
    </row>
    <row r="25" spans="2:21" s="27" customFormat="1">
      <c r="B25" s="17" t="s">
        <v>44</v>
      </c>
      <c r="C25" s="18" t="s">
        <v>28</v>
      </c>
      <c r="D25" s="19">
        <v>19.855</v>
      </c>
      <c r="E25" s="18" t="s">
        <v>24</v>
      </c>
      <c r="F25" s="18" t="s">
        <v>25</v>
      </c>
      <c r="G25" s="42">
        <v>5</v>
      </c>
      <c r="H25" s="18" t="s">
        <v>26</v>
      </c>
      <c r="I25" s="28">
        <v>194.0824330219956</v>
      </c>
      <c r="J25" s="28">
        <v>119.04469455117717</v>
      </c>
      <c r="K25" s="22" t="s">
        <v>21</v>
      </c>
      <c r="L25" s="28">
        <v>78.912647812310823</v>
      </c>
      <c r="M25" s="23">
        <v>5.6112795130308903</v>
      </c>
      <c r="N25" s="28">
        <v>21.836854645619368</v>
      </c>
      <c r="O25" s="23">
        <v>8.5822744886955231</v>
      </c>
      <c r="P25" s="24">
        <f t="shared" si="2"/>
        <v>219.79419700910739</v>
      </c>
      <c r="Q25" s="25">
        <f t="shared" si="0"/>
        <v>0.53106211141370741</v>
      </c>
      <c r="R25" s="26"/>
      <c r="S25" s="26"/>
      <c r="T25" s="26"/>
      <c r="U25" s="26"/>
    </row>
    <row r="26" spans="2:21" s="27" customFormat="1">
      <c r="B26" s="17" t="s">
        <v>45</v>
      </c>
      <c r="C26" s="18" t="s">
        <v>28</v>
      </c>
      <c r="D26" s="19">
        <v>21.32</v>
      </c>
      <c r="E26" s="18" t="s">
        <v>24</v>
      </c>
      <c r="F26" s="18" t="s">
        <v>25</v>
      </c>
      <c r="G26" s="41">
        <v>0.7</v>
      </c>
      <c r="H26" s="18" t="s">
        <v>26</v>
      </c>
      <c r="I26" s="28">
        <v>342.42313995922802</v>
      </c>
      <c r="J26" s="28">
        <v>260.101890046086</v>
      </c>
      <c r="K26" s="22" t="s">
        <v>21</v>
      </c>
      <c r="L26" s="28">
        <v>192.46133805727831</v>
      </c>
      <c r="M26" s="28">
        <v>15.988461609343188</v>
      </c>
      <c r="N26" s="28">
        <v>34.631934452253141</v>
      </c>
      <c r="O26" s="23" t="s">
        <v>21</v>
      </c>
      <c r="P26" s="24">
        <f t="shared" si="2"/>
        <v>487.1951625556174</v>
      </c>
      <c r="Q26" s="25">
        <f t="shared" si="0"/>
        <v>0.58725218703440951</v>
      </c>
      <c r="R26" s="26"/>
      <c r="S26" s="26"/>
      <c r="T26" s="26"/>
      <c r="U26" s="26"/>
    </row>
    <row r="27" spans="2:21" s="27" customFormat="1">
      <c r="B27" s="17" t="s">
        <v>46</v>
      </c>
      <c r="C27" s="18" t="s">
        <v>28</v>
      </c>
      <c r="D27" s="19">
        <v>21.96</v>
      </c>
      <c r="E27" s="18" t="s">
        <v>24</v>
      </c>
      <c r="F27" s="18" t="s">
        <v>25</v>
      </c>
      <c r="G27" s="41">
        <v>4.3</v>
      </c>
      <c r="H27" s="18" t="s">
        <v>26</v>
      </c>
      <c r="I27" s="28">
        <v>222.03255401651938</v>
      </c>
      <c r="J27" s="28">
        <v>100.18208177874864</v>
      </c>
      <c r="K27" s="22" t="s">
        <v>21</v>
      </c>
      <c r="L27" s="28">
        <v>143.09788319362949</v>
      </c>
      <c r="M27" s="28">
        <v>51.290160244041637</v>
      </c>
      <c r="N27" s="28">
        <v>19.426186127576887</v>
      </c>
      <c r="O27" s="23">
        <v>6.4795216800684825</v>
      </c>
      <c r="P27" s="24">
        <f t="shared" si="2"/>
        <v>262.70615109995504</v>
      </c>
      <c r="Q27" s="25">
        <f t="shared" si="0"/>
        <v>0.54195414627934702</v>
      </c>
      <c r="R27" s="26"/>
      <c r="S27" s="26"/>
      <c r="T27" s="26"/>
      <c r="U27" s="26"/>
    </row>
    <row r="28" spans="2:21" s="27" customFormat="1">
      <c r="B28" s="17" t="s">
        <v>47</v>
      </c>
      <c r="C28" s="18" t="s">
        <v>28</v>
      </c>
      <c r="D28" s="19">
        <v>22.43</v>
      </c>
      <c r="E28" s="18" t="s">
        <v>24</v>
      </c>
      <c r="F28" s="18" t="s">
        <v>25</v>
      </c>
      <c r="G28" s="41">
        <v>0.2</v>
      </c>
      <c r="H28" s="18" t="s">
        <v>26</v>
      </c>
      <c r="I28" s="28">
        <v>38.230134485473862</v>
      </c>
      <c r="J28" s="28">
        <v>31.238444621184531</v>
      </c>
      <c r="K28" s="22" t="s">
        <v>21</v>
      </c>
      <c r="L28" s="28">
        <v>15.357472911431971</v>
      </c>
      <c r="M28" s="23">
        <v>6.3500735648328783</v>
      </c>
      <c r="N28" s="23">
        <v>2.7520470332612725</v>
      </c>
      <c r="O28" s="23" t="s">
        <v>21</v>
      </c>
      <c r="P28" s="24">
        <f t="shared" si="2"/>
        <v>49.347964565877774</v>
      </c>
      <c r="Q28" s="25">
        <f t="shared" si="0"/>
        <v>0.56347380338710562</v>
      </c>
      <c r="R28" s="26"/>
      <c r="S28" s="26"/>
      <c r="T28" s="26"/>
      <c r="U28" s="26"/>
    </row>
    <row r="29" spans="2:21" s="27" customFormat="1">
      <c r="B29" s="17" t="s">
        <v>48</v>
      </c>
      <c r="C29" s="18" t="s">
        <v>28</v>
      </c>
      <c r="D29" s="19">
        <v>24.274999999999999</v>
      </c>
      <c r="E29" s="18" t="s">
        <v>24</v>
      </c>
      <c r="F29" s="18" t="s">
        <v>25</v>
      </c>
      <c r="G29" s="41">
        <v>0.6</v>
      </c>
      <c r="H29" s="18" t="s">
        <v>26</v>
      </c>
      <c r="I29" s="28">
        <v>25.591992213110725</v>
      </c>
      <c r="J29" s="28">
        <v>15.711215757603487</v>
      </c>
      <c r="K29" s="22" t="s">
        <v>21</v>
      </c>
      <c r="L29" s="23">
        <v>4.6158590653336073</v>
      </c>
      <c r="M29" s="23">
        <v>1.0751302925673218</v>
      </c>
      <c r="N29" s="23">
        <v>2.1016711985154033</v>
      </c>
      <c r="O29" s="23">
        <v>2.2364560939428029</v>
      </c>
      <c r="P29" s="24">
        <f t="shared" si="2"/>
        <v>22.428746021452497</v>
      </c>
      <c r="Q29" s="25">
        <f t="shared" si="0"/>
        <v>0.46706374883069307</v>
      </c>
      <c r="R29" s="26"/>
      <c r="S29" s="26"/>
      <c r="T29" s="26"/>
      <c r="U29" s="26"/>
    </row>
    <row r="30" spans="2:21" s="27" customFormat="1">
      <c r="B30" s="17" t="s">
        <v>49</v>
      </c>
      <c r="C30" s="18" t="s">
        <v>28</v>
      </c>
      <c r="D30" s="19">
        <v>24.55</v>
      </c>
      <c r="E30" s="18" t="s">
        <v>24</v>
      </c>
      <c r="F30" s="18" t="s">
        <v>25</v>
      </c>
      <c r="G30" s="41">
        <v>0.1</v>
      </c>
      <c r="H30" s="18" t="s">
        <v>26</v>
      </c>
      <c r="I30" s="23">
        <v>6.9156343323994465</v>
      </c>
      <c r="J30" s="23">
        <v>3.3524818584377405</v>
      </c>
      <c r="K30" s="22" t="s">
        <v>21</v>
      </c>
      <c r="L30" s="23">
        <v>4.6883399262801193</v>
      </c>
      <c r="M30" s="23">
        <v>1.3520202936979893</v>
      </c>
      <c r="N30" s="23">
        <v>1.437047896147245</v>
      </c>
      <c r="O30" s="23">
        <v>1.7473316502758327</v>
      </c>
      <c r="P30" s="24">
        <f t="shared" si="2"/>
        <v>9.4778696808651048</v>
      </c>
      <c r="Q30" s="25">
        <f t="shared" si="0"/>
        <v>0.57814788547928697</v>
      </c>
      <c r="R30" s="26"/>
      <c r="S30" s="26"/>
      <c r="T30" s="26"/>
      <c r="U30" s="26"/>
    </row>
    <row r="31" spans="2:21" s="27" customFormat="1" ht="32.25" customHeight="1">
      <c r="B31" s="50" t="s">
        <v>50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2"/>
      <c r="R31" s="26"/>
      <c r="S31" s="26"/>
      <c r="T31" s="26"/>
      <c r="U31" s="26"/>
    </row>
    <row r="32" spans="2:21" s="27" customFormat="1" ht="22.5">
      <c r="B32" s="17" t="s">
        <v>51</v>
      </c>
      <c r="C32" s="18" t="s">
        <v>52</v>
      </c>
      <c r="D32" s="18" t="s">
        <v>53</v>
      </c>
      <c r="E32" s="18" t="s">
        <v>54</v>
      </c>
      <c r="F32" s="18" t="s">
        <v>55</v>
      </c>
      <c r="G32" s="18">
        <v>1.5529999999999999</v>
      </c>
      <c r="H32" s="18" t="s">
        <v>26</v>
      </c>
      <c r="I32" s="18">
        <v>28</v>
      </c>
      <c r="J32" s="18">
        <v>38</v>
      </c>
      <c r="K32" s="18">
        <v>2.5</v>
      </c>
      <c r="L32" s="18">
        <v>15</v>
      </c>
      <c r="M32" s="18">
        <v>2.1</v>
      </c>
      <c r="N32" s="18">
        <v>7</v>
      </c>
      <c r="O32" s="22" t="s">
        <v>21</v>
      </c>
      <c r="P32" s="24">
        <f>J32+L32+N32</f>
        <v>60</v>
      </c>
      <c r="Q32" s="25">
        <f>P32/(P32+I32)</f>
        <v>0.68181818181818177</v>
      </c>
      <c r="R32" s="26"/>
      <c r="S32" s="26"/>
      <c r="T32" s="26"/>
      <c r="U32" s="26"/>
    </row>
    <row r="33" spans="2:109" s="27" customFormat="1" ht="22.5">
      <c r="B33" s="17" t="s">
        <v>51</v>
      </c>
      <c r="C33" s="18" t="s">
        <v>52</v>
      </c>
      <c r="D33" s="18" t="s">
        <v>56</v>
      </c>
      <c r="E33" s="18" t="s">
        <v>54</v>
      </c>
      <c r="F33" s="18" t="s">
        <v>55</v>
      </c>
      <c r="G33" s="18">
        <v>1.4970000000000001</v>
      </c>
      <c r="H33" s="18" t="s">
        <v>26</v>
      </c>
      <c r="I33" s="18">
        <v>19</v>
      </c>
      <c r="J33" s="18">
        <v>38</v>
      </c>
      <c r="K33" s="18">
        <v>3.3</v>
      </c>
      <c r="L33" s="18">
        <v>24</v>
      </c>
      <c r="M33" s="18">
        <v>3</v>
      </c>
      <c r="N33" s="18">
        <v>5.4</v>
      </c>
      <c r="O33" s="22" t="s">
        <v>21</v>
      </c>
      <c r="P33" s="24">
        <f>J33+L33+N33</f>
        <v>67.400000000000006</v>
      </c>
      <c r="Q33" s="25">
        <f>P33/(P33+I33)</f>
        <v>0.78009259259259256</v>
      </c>
      <c r="R33" s="26"/>
      <c r="S33" s="26"/>
      <c r="T33" s="26"/>
      <c r="U33" s="26"/>
    </row>
    <row r="34" spans="2:109" s="27" customFormat="1" ht="22.5">
      <c r="B34" s="17" t="s">
        <v>51</v>
      </c>
      <c r="C34" s="18" t="s">
        <v>52</v>
      </c>
      <c r="D34" s="18" t="s">
        <v>57</v>
      </c>
      <c r="E34" s="18" t="s">
        <v>54</v>
      </c>
      <c r="F34" s="18" t="s">
        <v>55</v>
      </c>
      <c r="G34" s="18">
        <v>1.625</v>
      </c>
      <c r="H34" s="18" t="s">
        <v>26</v>
      </c>
      <c r="I34" s="18">
        <v>20</v>
      </c>
      <c r="J34" s="18">
        <v>41</v>
      </c>
      <c r="K34" s="18">
        <v>4.3</v>
      </c>
      <c r="L34" s="18">
        <v>27</v>
      </c>
      <c r="M34" s="18">
        <v>3</v>
      </c>
      <c r="N34" s="18">
        <v>9.8000000000000007</v>
      </c>
      <c r="O34" s="18">
        <v>1.6</v>
      </c>
      <c r="P34" s="24">
        <f>J34+L34+N34</f>
        <v>77.8</v>
      </c>
      <c r="Q34" s="25">
        <f>P34/(P34+I34)</f>
        <v>0.79550102249488752</v>
      </c>
      <c r="R34" s="26"/>
      <c r="S34" s="26"/>
      <c r="T34" s="26"/>
      <c r="U34" s="26"/>
    </row>
    <row r="35" spans="2:109" s="27" customFormat="1" ht="36" customHeight="1">
      <c r="B35" s="50" t="s">
        <v>58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6"/>
      <c r="R35" s="26"/>
      <c r="S35" s="26"/>
      <c r="T35" s="26"/>
      <c r="U35" s="26"/>
    </row>
    <row r="36" spans="2:109" s="27" customFormat="1" ht="22.5">
      <c r="B36" s="17" t="s">
        <v>59</v>
      </c>
      <c r="C36" s="18" t="s">
        <v>60</v>
      </c>
      <c r="D36" s="18" t="s">
        <v>61</v>
      </c>
      <c r="E36" s="18" t="s">
        <v>62</v>
      </c>
      <c r="F36" s="18" t="s">
        <v>63</v>
      </c>
      <c r="G36" s="18">
        <v>1.45</v>
      </c>
      <c r="H36" s="18">
        <v>-23.02</v>
      </c>
      <c r="I36" s="18">
        <v>22</v>
      </c>
      <c r="J36" s="18">
        <v>53</v>
      </c>
      <c r="K36" s="22" t="s">
        <v>21</v>
      </c>
      <c r="L36" s="18">
        <v>15</v>
      </c>
      <c r="M36" s="22" t="s">
        <v>21</v>
      </c>
      <c r="N36" s="18">
        <v>13</v>
      </c>
      <c r="O36" s="22" t="s">
        <v>21</v>
      </c>
      <c r="P36" s="24">
        <f t="shared" ref="P36:P43" si="3">J36+L36+N36</f>
        <v>81</v>
      </c>
      <c r="Q36" s="25">
        <f t="shared" ref="Q36:Q43" si="4">P36/(P36+I36)</f>
        <v>0.78640776699029125</v>
      </c>
      <c r="R36" s="26"/>
      <c r="S36" s="26"/>
      <c r="T36" s="26"/>
      <c r="U36" s="26"/>
    </row>
    <row r="37" spans="2:109" s="27" customFormat="1" ht="22.5">
      <c r="B37" s="17" t="s">
        <v>64</v>
      </c>
      <c r="C37" s="18" t="s">
        <v>60</v>
      </c>
      <c r="D37" s="18" t="s">
        <v>65</v>
      </c>
      <c r="E37" s="18" t="s">
        <v>62</v>
      </c>
      <c r="F37" s="18" t="s">
        <v>63</v>
      </c>
      <c r="G37" s="18">
        <v>1.55</v>
      </c>
      <c r="H37" s="18">
        <v>-24.97</v>
      </c>
      <c r="I37" s="18">
        <v>30</v>
      </c>
      <c r="J37" s="18">
        <v>77</v>
      </c>
      <c r="K37" s="22" t="s">
        <v>21</v>
      </c>
      <c r="L37" s="18">
        <v>33</v>
      </c>
      <c r="M37" s="22" t="s">
        <v>21</v>
      </c>
      <c r="N37" s="18">
        <v>13</v>
      </c>
      <c r="O37" s="22" t="s">
        <v>21</v>
      </c>
      <c r="P37" s="24">
        <f t="shared" si="3"/>
        <v>123</v>
      </c>
      <c r="Q37" s="25">
        <f t="shared" si="4"/>
        <v>0.80392156862745101</v>
      </c>
      <c r="R37" s="26"/>
      <c r="S37" s="26"/>
      <c r="T37" s="26"/>
      <c r="U37" s="26"/>
    </row>
    <row r="38" spans="2:109" s="27" customFormat="1" ht="22.5">
      <c r="B38" s="17" t="s">
        <v>66</v>
      </c>
      <c r="C38" s="18" t="s">
        <v>60</v>
      </c>
      <c r="D38" s="18" t="s">
        <v>67</v>
      </c>
      <c r="E38" s="18" t="s">
        <v>62</v>
      </c>
      <c r="F38" s="18" t="s">
        <v>63</v>
      </c>
      <c r="G38" s="18">
        <v>0.93</v>
      </c>
      <c r="H38" s="18">
        <v>-25.78</v>
      </c>
      <c r="I38" s="18">
        <v>26</v>
      </c>
      <c r="J38" s="18">
        <v>32</v>
      </c>
      <c r="K38" s="22" t="s">
        <v>21</v>
      </c>
      <c r="L38" s="18">
        <v>11</v>
      </c>
      <c r="M38" s="22" t="s">
        <v>21</v>
      </c>
      <c r="N38" s="18" t="s">
        <v>21</v>
      </c>
      <c r="O38" s="22" t="s">
        <v>21</v>
      </c>
      <c r="P38" s="24">
        <f>J38+L38</f>
        <v>43</v>
      </c>
      <c r="Q38" s="25">
        <f t="shared" si="4"/>
        <v>0.62318840579710144</v>
      </c>
      <c r="R38" s="26"/>
      <c r="S38" s="26"/>
      <c r="T38" s="26"/>
      <c r="U38" s="26"/>
    </row>
    <row r="39" spans="2:109" s="27" customFormat="1" ht="22.5">
      <c r="B39" s="17" t="s">
        <v>68</v>
      </c>
      <c r="C39" s="18" t="s">
        <v>69</v>
      </c>
      <c r="D39" s="18" t="s">
        <v>70</v>
      </c>
      <c r="E39" s="18" t="s">
        <v>71</v>
      </c>
      <c r="F39" s="18" t="s">
        <v>72</v>
      </c>
      <c r="G39" s="18">
        <v>0.94</v>
      </c>
      <c r="H39" s="21">
        <v>-23.78</v>
      </c>
      <c r="I39" s="18">
        <v>12</v>
      </c>
      <c r="J39" s="18">
        <v>39</v>
      </c>
      <c r="K39" s="22" t="s">
        <v>21</v>
      </c>
      <c r="L39" s="18">
        <v>12</v>
      </c>
      <c r="M39" s="22" t="s">
        <v>21</v>
      </c>
      <c r="N39" s="18">
        <v>9.3000000000000007</v>
      </c>
      <c r="O39" s="22" t="s">
        <v>21</v>
      </c>
      <c r="P39" s="24">
        <f t="shared" si="3"/>
        <v>60.3</v>
      </c>
      <c r="Q39" s="25">
        <f t="shared" si="4"/>
        <v>0.8340248962655602</v>
      </c>
      <c r="R39" s="26"/>
      <c r="S39" s="26"/>
      <c r="T39" s="26"/>
      <c r="U39" s="26"/>
    </row>
    <row r="40" spans="2:109" s="27" customFormat="1" ht="22.5">
      <c r="B40" s="17" t="s">
        <v>73</v>
      </c>
      <c r="C40" s="18" t="s">
        <v>69</v>
      </c>
      <c r="D40" s="18" t="s">
        <v>74</v>
      </c>
      <c r="E40" s="18" t="s">
        <v>71</v>
      </c>
      <c r="F40" s="18" t="s">
        <v>72</v>
      </c>
      <c r="G40" s="18">
        <v>1.63</v>
      </c>
      <c r="H40" s="21">
        <v>-23.99</v>
      </c>
      <c r="I40" s="18">
        <v>8.5</v>
      </c>
      <c r="J40" s="18">
        <v>15</v>
      </c>
      <c r="K40" s="22" t="s">
        <v>21</v>
      </c>
      <c r="L40" s="18">
        <v>7.6</v>
      </c>
      <c r="M40" s="18">
        <v>1.3</v>
      </c>
      <c r="N40" s="18" t="s">
        <v>21</v>
      </c>
      <c r="O40" s="22" t="s">
        <v>21</v>
      </c>
      <c r="P40" s="24">
        <f>J40+L40</f>
        <v>22.6</v>
      </c>
      <c r="Q40" s="25">
        <f t="shared" si="4"/>
        <v>0.72668810289389074</v>
      </c>
      <c r="R40" s="26"/>
      <c r="S40" s="26"/>
      <c r="T40" s="26"/>
      <c r="U40" s="26"/>
    </row>
    <row r="41" spans="2:109" s="27" customFormat="1" ht="22.5">
      <c r="B41" s="17" t="s">
        <v>75</v>
      </c>
      <c r="C41" s="18" t="s">
        <v>76</v>
      </c>
      <c r="D41" s="18" t="s">
        <v>53</v>
      </c>
      <c r="E41" s="21" t="s">
        <v>77</v>
      </c>
      <c r="F41" s="21" t="s">
        <v>78</v>
      </c>
      <c r="G41" s="29">
        <v>1.335</v>
      </c>
      <c r="H41" s="18" t="s">
        <v>26</v>
      </c>
      <c r="I41" s="18">
        <v>62</v>
      </c>
      <c r="J41" s="18">
        <v>97</v>
      </c>
      <c r="K41" s="18">
        <v>9.1</v>
      </c>
      <c r="L41" s="18">
        <v>34</v>
      </c>
      <c r="M41" s="18">
        <v>6.8</v>
      </c>
      <c r="N41" s="18">
        <v>14</v>
      </c>
      <c r="O41" s="18">
        <v>3.6</v>
      </c>
      <c r="P41" s="24">
        <f t="shared" si="3"/>
        <v>145</v>
      </c>
      <c r="Q41" s="25">
        <f t="shared" si="4"/>
        <v>0.70048309178743962</v>
      </c>
      <c r="R41" s="26"/>
      <c r="S41" s="26"/>
      <c r="T41" s="26"/>
      <c r="U41" s="26"/>
    </row>
    <row r="42" spans="2:109" s="27" customFormat="1" ht="22.5">
      <c r="B42" s="17" t="s">
        <v>75</v>
      </c>
      <c r="C42" s="18" t="s">
        <v>76</v>
      </c>
      <c r="D42" s="18" t="s">
        <v>56</v>
      </c>
      <c r="E42" s="21" t="s">
        <v>77</v>
      </c>
      <c r="F42" s="21" t="s">
        <v>78</v>
      </c>
      <c r="G42" s="29">
        <v>1.6040000000000001</v>
      </c>
      <c r="H42" s="18" t="s">
        <v>26</v>
      </c>
      <c r="I42" s="18">
        <v>29</v>
      </c>
      <c r="J42" s="18">
        <v>52</v>
      </c>
      <c r="K42" s="18">
        <v>3.4</v>
      </c>
      <c r="L42" s="18">
        <v>20</v>
      </c>
      <c r="M42" s="18">
        <v>3.9</v>
      </c>
      <c r="N42" s="18">
        <v>9.6999999999999993</v>
      </c>
      <c r="O42" s="18">
        <v>2.2999999999999998</v>
      </c>
      <c r="P42" s="24">
        <f t="shared" si="3"/>
        <v>81.7</v>
      </c>
      <c r="Q42" s="25">
        <f t="shared" si="4"/>
        <v>0.73803071364046979</v>
      </c>
      <c r="R42" s="26"/>
      <c r="S42" s="26"/>
      <c r="T42" s="26"/>
      <c r="U42" s="26"/>
    </row>
    <row r="43" spans="2:109" s="37" customFormat="1" ht="23.25" thickBot="1">
      <c r="B43" s="30" t="s">
        <v>75</v>
      </c>
      <c r="C43" s="31" t="s">
        <v>76</v>
      </c>
      <c r="D43" s="31" t="s">
        <v>57</v>
      </c>
      <c r="E43" s="32" t="s">
        <v>77</v>
      </c>
      <c r="F43" s="32" t="s">
        <v>78</v>
      </c>
      <c r="G43" s="33">
        <v>2.1150000000000002</v>
      </c>
      <c r="H43" s="31" t="s">
        <v>26</v>
      </c>
      <c r="I43" s="31">
        <v>50</v>
      </c>
      <c r="J43" s="31">
        <v>170</v>
      </c>
      <c r="K43" s="34">
        <v>6</v>
      </c>
      <c r="L43" s="31">
        <v>69</v>
      </c>
      <c r="M43" s="31">
        <v>10</v>
      </c>
      <c r="N43" s="31">
        <v>16</v>
      </c>
      <c r="O43" s="31">
        <v>4.2</v>
      </c>
      <c r="P43" s="35">
        <f t="shared" si="3"/>
        <v>255</v>
      </c>
      <c r="Q43" s="36">
        <f t="shared" si="4"/>
        <v>0.83606557377049184</v>
      </c>
      <c r="R43" s="26"/>
      <c r="S43" s="26"/>
      <c r="T43" s="26"/>
      <c r="U43" s="26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</row>
    <row r="44" spans="2:109">
      <c r="Q44" s="38"/>
      <c r="R44" s="3"/>
      <c r="S44" s="3"/>
      <c r="T44" s="3"/>
      <c r="U44" s="3"/>
    </row>
    <row r="45" spans="2:109" ht="22.5">
      <c r="B45" s="1" t="s">
        <v>79</v>
      </c>
      <c r="R45" s="3"/>
      <c r="S45" s="3"/>
      <c r="T45" s="3"/>
      <c r="U45" s="3"/>
    </row>
    <row r="46" spans="2:109" ht="22.5">
      <c r="B46" s="1" t="s">
        <v>80</v>
      </c>
    </row>
    <row r="47" spans="2:109" ht="22.5">
      <c r="B47" s="39" t="s">
        <v>81</v>
      </c>
    </row>
    <row r="48" spans="2:109" ht="22.5">
      <c r="B48" s="1" t="s">
        <v>82</v>
      </c>
    </row>
    <row r="50" spans="2:2">
      <c r="B50" s="40"/>
    </row>
  </sheetData>
  <mergeCells count="4">
    <mergeCell ref="B6:Q6"/>
    <mergeCell ref="B31:Q31"/>
    <mergeCell ref="I3:O3"/>
    <mergeCell ref="B35:Q35"/>
  </mergeCells>
  <pageMargins left="0.7" right="0.7" top="0.75" bottom="0.75" header="0.3" footer="0.3"/>
  <pageSetup paperSize="9" scale="5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Talbot</dc:creator>
  <cp:lastModifiedBy>nils</cp:lastModifiedBy>
  <dcterms:created xsi:type="dcterms:W3CDTF">2016-03-22T08:46:48Z</dcterms:created>
  <dcterms:modified xsi:type="dcterms:W3CDTF">2016-08-02T14:20:36Z</dcterms:modified>
</cp:coreProperties>
</file>